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31E19346-2EDF-4915-A6E8-DB7746DD7215}" xr6:coauthVersionLast="47" xr6:coauthVersionMax="47" xr10:uidLastSave="{00000000-0000-0000-0000-000000000000}"/>
  <bookViews>
    <workbookView xWindow="-93" yWindow="-93" windowWidth="20186" windowHeight="12920" activeTab="1" xr2:uid="{EEB79902-BFDF-428F-87F0-016ECB6EFE27}"/>
  </bookViews>
  <sheets>
    <sheet name="2021" sheetId="5" r:id="rId1"/>
    <sheet name="2021 Deductions" sheetId="6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E23" i="6"/>
  <c r="C25" i="5"/>
  <c r="C24" i="5"/>
  <c r="C5" i="5"/>
  <c r="C4" i="5"/>
  <c r="E47" i="6" l="1"/>
  <c r="C20" i="5" s="1"/>
  <c r="C9" i="5"/>
  <c r="C16" i="5"/>
  <c r="C21" i="5" l="1"/>
  <c r="C12" i="5"/>
  <c r="C23" i="5" l="1"/>
  <c r="C26" i="5" s="1"/>
</calcChain>
</file>

<file path=xl/sharedStrings.xml><?xml version="1.0" encoding="utf-8"?>
<sst xmlns="http://schemas.openxmlformats.org/spreadsheetml/2006/main" count="75" uniqueCount="69">
  <si>
    <t>Fidelity 401K Withdrawals</t>
  </si>
  <si>
    <t>Cams Demo</t>
  </si>
  <si>
    <t>INCOME</t>
  </si>
  <si>
    <t>EXPENSES</t>
  </si>
  <si>
    <t>Verizon Internet</t>
  </si>
  <si>
    <t>Auto Excise Tax</t>
  </si>
  <si>
    <t>Reading MA Real Estate Tax</t>
  </si>
  <si>
    <t>Delray Beach FL Real Estate Tax</t>
  </si>
  <si>
    <t>Total Expenses</t>
  </si>
  <si>
    <t>Net</t>
  </si>
  <si>
    <t xml:space="preserve"> SS </t>
  </si>
  <si>
    <t>PUA</t>
  </si>
  <si>
    <t>DATE</t>
  </si>
  <si>
    <t>DESCRIPTION</t>
  </si>
  <si>
    <t>AMOUNT</t>
  </si>
  <si>
    <t>Microsoft Office Home &amp; Bus. Software</t>
  </si>
  <si>
    <t>TOTAL</t>
  </si>
  <si>
    <t>Donations</t>
  </si>
  <si>
    <t>EQUIPMENT</t>
  </si>
  <si>
    <t>DUES AND SUBSCRIPTIONS</t>
  </si>
  <si>
    <t>OFFICE SUPPLIES</t>
  </si>
  <si>
    <t>Dividend Income</t>
  </si>
  <si>
    <t>Subtotal Income</t>
  </si>
  <si>
    <t>Income</t>
  </si>
  <si>
    <t>Additional Information</t>
  </si>
  <si>
    <t>3M Mouse Pad</t>
  </si>
  <si>
    <t>Other Business deductions (see attached)</t>
  </si>
  <si>
    <t>Taxes</t>
  </si>
  <si>
    <t>GoDaddy Domain renewals</t>
  </si>
  <si>
    <t>1/25-12/24/21</t>
  </si>
  <si>
    <t>Adobe (Photoshop) 12@ $22.30</t>
  </si>
  <si>
    <t>InMotion Hosting</t>
  </si>
  <si>
    <t>8/19 - 11/19/21</t>
  </si>
  <si>
    <t>Gum Rd 4 @ $9.90</t>
  </si>
  <si>
    <t>Google Drive</t>
  </si>
  <si>
    <t>Website Metrix Tool</t>
  </si>
  <si>
    <t>Internet Security CBI Acronis</t>
  </si>
  <si>
    <t>Norton (Anti-Viral Renewal)</t>
  </si>
  <si>
    <t>Federal Taxes paid see below</t>
  </si>
  <si>
    <t>*</t>
  </si>
  <si>
    <t>BenQ Monitor 4K</t>
  </si>
  <si>
    <t>AV Presentation Cart (store printers)</t>
  </si>
  <si>
    <t>DAS Keyboard 4Q</t>
  </si>
  <si>
    <t>Lander Lite Desk</t>
  </si>
  <si>
    <t>3M Wrist Rest</t>
  </si>
  <si>
    <t>Iphone Case</t>
  </si>
  <si>
    <t>Transparent Tape</t>
  </si>
  <si>
    <t>San Disk Flash Drive</t>
  </si>
  <si>
    <t>Swingline Stapler</t>
  </si>
  <si>
    <t>USBC Cable</t>
  </si>
  <si>
    <t>4 USB Cables</t>
  </si>
  <si>
    <t>Desk Fan</t>
  </si>
  <si>
    <t>Paper Clips</t>
  </si>
  <si>
    <t>B &amp; D Hand Vacuum</t>
  </si>
  <si>
    <t>HP Ink Cartridge Color</t>
  </si>
  <si>
    <t>HP Ink Cartridge Black</t>
  </si>
  <si>
    <t>Xfinity Internet</t>
  </si>
  <si>
    <t>VerizonWireless</t>
  </si>
  <si>
    <t>State Tax paid see below</t>
  </si>
  <si>
    <r>
      <t xml:space="preserve">Federal 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(Fidelity)</t>
    </r>
  </si>
  <si>
    <r>
      <t>Federal-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(1040 EST)</t>
    </r>
  </si>
  <si>
    <r>
      <t xml:space="preserve">State </t>
    </r>
    <r>
      <rPr>
        <b/>
        <sz val="11"/>
        <color theme="1"/>
        <rFont val="Calibri"/>
        <family val="2"/>
        <scheme val="minor"/>
      </rPr>
      <t>PAID</t>
    </r>
    <r>
      <rPr>
        <sz val="11"/>
        <color theme="1"/>
        <rFont val="Calibri"/>
        <family val="2"/>
        <scheme val="minor"/>
      </rPr>
      <t xml:space="preserve"> (Fidelity)</t>
    </r>
  </si>
  <si>
    <t>OFFICE EXPENSES</t>
  </si>
  <si>
    <t>1/1 - 12/31/21</t>
  </si>
  <si>
    <t>* Includes monthly cell bills and purchase of iPhone 11</t>
  </si>
  <si>
    <t xml:space="preserve">OFFICE IMPROVEMENTS (Flooring/Stairs) </t>
  </si>
  <si>
    <t>net</t>
  </si>
  <si>
    <t>&lt;</t>
  </si>
  <si>
    <t>detail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</si>
</sst>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44" fontId="0" fillId="0" borderId="0" xfId="1" applyFont="1"/>
    <xf numFmtId="44" fontId="0" fillId="0" borderId="0" xfId="1" applyFont="1" applyBorder="1"/>
    <xf numFmtId="44" fontId="0" fillId="0" borderId="1" xfId="1" applyFont="1" applyBorder="1"/>
    <xf numFmtId="0" fontId="2" fillId="0" borderId="0" xfId="0" applyFont="1"/>
    <xf numFmtId="0" fontId="0" fillId="0" borderId="0" xfId="0" applyFont="1" applyFill="1" applyBorder="1"/>
    <xf numFmtId="43" fontId="0" fillId="0" borderId="0" xfId="2" applyFont="1"/>
    <xf numFmtId="44" fontId="2" fillId="0" borderId="0" xfId="1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7A7B-D33F-4970-B85F-947BE9FC30DB}">
  <sheetPr>
    <pageSetUpPr fitToPage="1"/>
  </sheetPr>
  <dimension ref="A1:H62"/>
  <sheetViews>
    <sheetView workbookViewId="0">
      <selection activeCell="D5" sqref="D5"/>
    </sheetView>
  </sheetViews>
  <sheetFormatPr defaultRowHeight="14.35" x14ac:dyDescent="0.5"/>
  <cols>
    <col min="1" max="1" width="31" customWidth="1"/>
    <col min="3" max="3" width="18.17578125" style="4" customWidth="1"/>
    <col min="4" max="4" width="1.3515625" customWidth="1"/>
    <col min="5" max="5" width="13.703125" customWidth="1"/>
    <col min="6" max="6" width="11.234375" customWidth="1"/>
  </cols>
  <sheetData>
    <row r="1" spans="1:8" x14ac:dyDescent="0.5">
      <c r="A1" s="7" t="s">
        <v>2</v>
      </c>
      <c r="B1" s="2"/>
      <c r="E1" t="s">
        <v>27</v>
      </c>
    </row>
    <row r="2" spans="1:8" x14ac:dyDescent="0.5">
      <c r="A2" s="2"/>
      <c r="B2" s="2"/>
    </row>
    <row r="3" spans="1:8" x14ac:dyDescent="0.5">
      <c r="A3" s="2"/>
      <c r="B3" s="2"/>
      <c r="E3">
        <v>0.30499999999999999</v>
      </c>
    </row>
    <row r="4" spans="1:8" x14ac:dyDescent="0.5">
      <c r="A4" s="2" t="s">
        <v>10</v>
      </c>
      <c r="B4" s="2"/>
      <c r="C4" s="4">
        <f>2552.5*12</f>
        <v>30630</v>
      </c>
      <c r="D4" t="s">
        <v>67</v>
      </c>
      <c r="E4" s="11" t="s">
        <v>66</v>
      </c>
    </row>
    <row r="5" spans="1:8" x14ac:dyDescent="0.5">
      <c r="A5" s="2" t="s">
        <v>1</v>
      </c>
      <c r="B5" s="2"/>
      <c r="C5" s="4">
        <f>15285+1355.25</f>
        <v>16640.25</v>
      </c>
      <c r="E5" s="11"/>
    </row>
    <row r="6" spans="1:8" x14ac:dyDescent="0.5">
      <c r="A6" s="2" t="s">
        <v>11</v>
      </c>
      <c r="B6" s="2"/>
      <c r="C6" s="5">
        <v>23832</v>
      </c>
      <c r="E6" s="9"/>
    </row>
    <row r="7" spans="1:8" x14ac:dyDescent="0.5">
      <c r="A7" s="2" t="s">
        <v>0</v>
      </c>
      <c r="B7" s="2"/>
      <c r="C7" s="4">
        <v>16624.990000000002</v>
      </c>
      <c r="E7" s="11"/>
    </row>
    <row r="8" spans="1:8" x14ac:dyDescent="0.5">
      <c r="A8" s="2"/>
      <c r="B8" s="2"/>
      <c r="C8" s="6"/>
      <c r="E8" s="1"/>
      <c r="F8" s="9"/>
      <c r="H8" s="7"/>
    </row>
    <row r="9" spans="1:8" x14ac:dyDescent="0.5">
      <c r="A9" s="2" t="s">
        <v>22</v>
      </c>
      <c r="B9" s="2"/>
      <c r="C9" s="4">
        <f>SUM(C4:C8)</f>
        <v>87727.24</v>
      </c>
      <c r="E9" s="11"/>
      <c r="F9" s="11"/>
    </row>
    <row r="10" spans="1:8" x14ac:dyDescent="0.5">
      <c r="A10" s="2"/>
      <c r="B10" s="2"/>
    </row>
    <row r="11" spans="1:8" x14ac:dyDescent="0.5">
      <c r="A11" s="2" t="s">
        <v>21</v>
      </c>
      <c r="B11" s="2"/>
      <c r="C11" s="4">
        <f>4.48+1.47+0.19</f>
        <v>6.1400000000000006</v>
      </c>
    </row>
    <row r="12" spans="1:8" x14ac:dyDescent="0.5">
      <c r="A12" s="2" t="s">
        <v>23</v>
      </c>
      <c r="B12" s="2"/>
      <c r="C12" s="10">
        <f>C9+C11</f>
        <v>87733.38</v>
      </c>
    </row>
    <row r="13" spans="1:8" x14ac:dyDescent="0.5">
      <c r="A13" s="2"/>
      <c r="B13" s="2"/>
    </row>
    <row r="14" spans="1:8" x14ac:dyDescent="0.5">
      <c r="A14" s="2"/>
      <c r="B14" s="2"/>
    </row>
    <row r="15" spans="1:8" x14ac:dyDescent="0.5">
      <c r="A15" s="7" t="s">
        <v>3</v>
      </c>
      <c r="B15" s="2"/>
    </row>
    <row r="16" spans="1:8" ht="16.7" customHeight="1" x14ac:dyDescent="0.5">
      <c r="A16" s="2" t="s">
        <v>5</v>
      </c>
      <c r="B16" s="2"/>
      <c r="C16" s="4">
        <f>60.68+91.05+52.13</f>
        <v>203.85999999999999</v>
      </c>
    </row>
    <row r="17" spans="1:7" x14ac:dyDescent="0.5">
      <c r="A17" s="2" t="s">
        <v>7</v>
      </c>
      <c r="B17" s="2"/>
      <c r="C17" s="4">
        <v>2035.14</v>
      </c>
    </row>
    <row r="18" spans="1:7" x14ac:dyDescent="0.5">
      <c r="A18" s="2" t="s">
        <v>6</v>
      </c>
      <c r="B18" s="2"/>
      <c r="C18" s="4">
        <v>6860.82</v>
      </c>
    </row>
    <row r="19" spans="1:7" x14ac:dyDescent="0.5">
      <c r="A19" s="2" t="s">
        <v>17</v>
      </c>
      <c r="B19" s="2"/>
      <c r="C19" s="4">
        <v>50</v>
      </c>
    </row>
    <row r="20" spans="1:7" x14ac:dyDescent="0.5">
      <c r="A20" s="2" t="s">
        <v>26</v>
      </c>
      <c r="B20" s="2"/>
      <c r="C20" s="6">
        <f>'2021 Deductions'!E47</f>
        <v>8481.65</v>
      </c>
    </row>
    <row r="21" spans="1:7" x14ac:dyDescent="0.5">
      <c r="A21" s="2" t="s">
        <v>8</v>
      </c>
      <c r="B21" s="2"/>
      <c r="C21" s="10">
        <f>SUM(C16:C20)</f>
        <v>17631.47</v>
      </c>
    </row>
    <row r="22" spans="1:7" x14ac:dyDescent="0.5">
      <c r="A22" s="2"/>
      <c r="B22" s="2"/>
      <c r="G22" s="4"/>
    </row>
    <row r="23" spans="1:7" x14ac:dyDescent="0.5">
      <c r="A23" s="2" t="s">
        <v>9</v>
      </c>
      <c r="B23" s="2"/>
      <c r="C23" s="10">
        <f>C12-C21</f>
        <v>70101.91</v>
      </c>
    </row>
    <row r="24" spans="1:7" x14ac:dyDescent="0.5">
      <c r="A24" s="2" t="s">
        <v>38</v>
      </c>
      <c r="B24" s="2"/>
      <c r="C24" s="5">
        <f>-C34-C35</f>
        <v>-10543.75</v>
      </c>
    </row>
    <row r="25" spans="1:7" x14ac:dyDescent="0.5">
      <c r="A25" s="2" t="s">
        <v>58</v>
      </c>
      <c r="B25" s="2"/>
      <c r="C25" s="6">
        <f>-C37</f>
        <v>-831.24</v>
      </c>
    </row>
    <row r="26" spans="1:7" x14ac:dyDescent="0.5">
      <c r="A26" s="2" t="s">
        <v>16</v>
      </c>
      <c r="B26" s="2"/>
      <c r="C26" s="5">
        <f>SUM(C23:C24)</f>
        <v>59558.16</v>
      </c>
      <c r="G26" s="7"/>
    </row>
    <row r="27" spans="1:7" x14ac:dyDescent="0.5">
      <c r="A27" s="2"/>
      <c r="B27" s="2"/>
      <c r="C27" s="5"/>
    </row>
    <row r="28" spans="1:7" x14ac:dyDescent="0.5">
      <c r="A28" s="2"/>
      <c r="B28" s="2"/>
      <c r="C28" s="5"/>
    </row>
    <row r="29" spans="1:7" x14ac:dyDescent="0.5">
      <c r="A29" s="2"/>
      <c r="B29" s="2"/>
      <c r="C29" s="5"/>
    </row>
    <row r="30" spans="1:7" x14ac:dyDescent="0.5">
      <c r="A30" s="2"/>
      <c r="B30" s="2"/>
      <c r="C30" s="5"/>
    </row>
    <row r="31" spans="1:7" x14ac:dyDescent="0.5">
      <c r="A31" s="2"/>
      <c r="B31" s="2"/>
      <c r="C31" s="5"/>
    </row>
    <row r="32" spans="1:7" x14ac:dyDescent="0.5">
      <c r="A32" s="2"/>
      <c r="B32" s="2"/>
      <c r="C32" s="5"/>
    </row>
    <row r="33" spans="1:5" x14ac:dyDescent="0.5">
      <c r="A33" s="2" t="s">
        <v>24</v>
      </c>
      <c r="B33" s="2"/>
      <c r="C33" s="5"/>
    </row>
    <row r="34" spans="1:5" x14ac:dyDescent="0.5">
      <c r="A34" s="2" t="s">
        <v>59</v>
      </c>
      <c r="B34" s="2"/>
      <c r="C34" s="4">
        <v>3043.75</v>
      </c>
    </row>
    <row r="35" spans="1:5" x14ac:dyDescent="0.5">
      <c r="A35" s="8" t="s">
        <v>60</v>
      </c>
      <c r="B35" s="2"/>
      <c r="C35" s="5">
        <v>7500</v>
      </c>
      <c r="E35" s="7"/>
    </row>
    <row r="36" spans="1:5" x14ac:dyDescent="0.5">
      <c r="A36" s="8"/>
      <c r="B36" s="2"/>
      <c r="C36" s="5"/>
      <c r="E36" s="7"/>
    </row>
    <row r="37" spans="1:5" x14ac:dyDescent="0.5">
      <c r="A37" s="3" t="s">
        <v>61</v>
      </c>
      <c r="B37" s="3"/>
      <c r="C37" s="5">
        <v>831.24</v>
      </c>
    </row>
    <row r="38" spans="1:5" x14ac:dyDescent="0.5">
      <c r="A38" s="8"/>
      <c r="B38" s="3"/>
      <c r="C38" s="5"/>
      <c r="E38" s="7"/>
    </row>
    <row r="39" spans="1:5" x14ac:dyDescent="0.5">
      <c r="A39" s="8"/>
      <c r="B39" s="3"/>
      <c r="C39" s="5"/>
    </row>
    <row r="40" spans="1:5" x14ac:dyDescent="0.5">
      <c r="A40" s="8"/>
      <c r="B40" s="3"/>
      <c r="C40" s="5"/>
    </row>
    <row r="41" spans="1:5" x14ac:dyDescent="0.5">
      <c r="A41" s="8"/>
      <c r="B41" s="3"/>
      <c r="C41" s="5"/>
    </row>
    <row r="42" spans="1:5" x14ac:dyDescent="0.5">
      <c r="A42" s="2"/>
      <c r="B42" s="2"/>
    </row>
    <row r="43" spans="1:5" x14ac:dyDescent="0.5">
      <c r="A43" s="2"/>
      <c r="B43" s="2"/>
    </row>
    <row r="44" spans="1:5" x14ac:dyDescent="0.5">
      <c r="A44" s="2"/>
      <c r="B44" s="2"/>
    </row>
    <row r="45" spans="1:5" x14ac:dyDescent="0.5">
      <c r="A45" s="2"/>
      <c r="B45" s="2"/>
    </row>
    <row r="46" spans="1:5" x14ac:dyDescent="0.5">
      <c r="A46" s="2"/>
      <c r="B46" s="2"/>
    </row>
    <row r="47" spans="1:5" x14ac:dyDescent="0.5">
      <c r="A47" s="2"/>
      <c r="B47" s="2"/>
    </row>
    <row r="48" spans="1:5" x14ac:dyDescent="0.5">
      <c r="A48" s="2"/>
      <c r="B48" s="2"/>
    </row>
    <row r="49" spans="1:2" x14ac:dyDescent="0.5">
      <c r="A49" s="2"/>
      <c r="B49" s="2"/>
    </row>
    <row r="50" spans="1:2" x14ac:dyDescent="0.5">
      <c r="A50" s="2"/>
      <c r="B50" s="2"/>
    </row>
    <row r="51" spans="1:2" x14ac:dyDescent="0.5">
      <c r="A51" s="2"/>
      <c r="B51" s="2"/>
    </row>
    <row r="52" spans="1:2" x14ac:dyDescent="0.5">
      <c r="A52" s="2"/>
      <c r="B52" s="2"/>
    </row>
    <row r="53" spans="1:2" x14ac:dyDescent="0.5">
      <c r="A53" s="2"/>
      <c r="B53" s="2"/>
    </row>
    <row r="54" spans="1:2" x14ac:dyDescent="0.5">
      <c r="A54" s="2"/>
      <c r="B54" s="2"/>
    </row>
    <row r="55" spans="1:2" x14ac:dyDescent="0.5">
      <c r="A55" s="2"/>
      <c r="B55" s="2"/>
    </row>
    <row r="56" spans="1:2" x14ac:dyDescent="0.5">
      <c r="A56" s="2"/>
      <c r="B56" s="2"/>
    </row>
    <row r="57" spans="1:2" x14ac:dyDescent="0.5">
      <c r="A57" s="2"/>
      <c r="B57" s="2"/>
    </row>
    <row r="58" spans="1:2" x14ac:dyDescent="0.5">
      <c r="A58" s="2"/>
      <c r="B58" s="2"/>
    </row>
    <row r="59" spans="1:2" x14ac:dyDescent="0.5">
      <c r="A59" s="2"/>
      <c r="B59" s="2"/>
    </row>
    <row r="60" spans="1:2" x14ac:dyDescent="0.5">
      <c r="A60" s="2"/>
      <c r="B60" s="2"/>
    </row>
    <row r="61" spans="1:2" x14ac:dyDescent="0.5">
      <c r="A61" s="2"/>
      <c r="B61" s="2"/>
    </row>
    <row r="62" spans="1:2" x14ac:dyDescent="0.5">
      <c r="A62" s="2"/>
      <c r="B62" s="2"/>
    </row>
  </sheetData>
  <pageMargins left="0.7" right="0.7" top="0.75" bottom="0.75" header="0.3" footer="0.3"/>
  <pageSetup scale="92" orientation="landscape" r:id="rId1"/>
  <headerFooter>
    <oddHeader>&amp;C2021 Tax Information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78E1-505D-4794-8574-0AABC4CFBE3B}">
  <dimension ref="A1:M60"/>
  <sheetViews>
    <sheetView tabSelected="1" topLeftCell="A7" zoomScaleNormal="100" workbookViewId="0">
      <selection activeCell="F24" sqref="F24"/>
    </sheetView>
  </sheetViews>
  <sheetFormatPr defaultRowHeight="14.35" x14ac:dyDescent="0.5"/>
  <cols>
    <col min="1" max="1" width="13.17578125" style="13" customWidth="1"/>
    <col min="2" max="2" width="2.87890625" customWidth="1"/>
    <col min="3" max="3" width="31.5859375" customWidth="1"/>
    <col min="4" max="4" width="2.52734375" customWidth="1"/>
    <col min="5" max="5" width="12.29296875" customWidth="1"/>
  </cols>
  <sheetData>
    <row r="1" spans="1:13" x14ac:dyDescent="0.5">
      <c r="A1" s="13" t="s">
        <v>12</v>
      </c>
      <c r="C1" t="s">
        <v>13</v>
      </c>
      <c r="E1" t="s">
        <v>14</v>
      </c>
    </row>
    <row r="3" spans="1:13" x14ac:dyDescent="0.5">
      <c r="A3" s="14"/>
      <c r="C3" t="s">
        <v>19</v>
      </c>
      <c r="E3" s="9"/>
    </row>
    <row r="4" spans="1:13" x14ac:dyDescent="0.5">
      <c r="A4" s="14"/>
      <c r="E4" s="9"/>
    </row>
    <row r="5" spans="1:13" x14ac:dyDescent="0.5">
      <c r="A5" s="14">
        <v>44221</v>
      </c>
      <c r="C5" t="s">
        <v>28</v>
      </c>
      <c r="E5" s="4">
        <v>36.159999999999997</v>
      </c>
    </row>
    <row r="6" spans="1:13" x14ac:dyDescent="0.5">
      <c r="A6" s="14" t="s">
        <v>29</v>
      </c>
      <c r="C6" t="s">
        <v>30</v>
      </c>
      <c r="E6" s="4">
        <v>267.60000000000002</v>
      </c>
    </row>
    <row r="7" spans="1:13" x14ac:dyDescent="0.5">
      <c r="A7" s="14">
        <v>44253</v>
      </c>
      <c r="C7" t="s">
        <v>31</v>
      </c>
      <c r="E7" s="4">
        <v>391.58</v>
      </c>
      <c r="M7" s="12"/>
    </row>
    <row r="8" spans="1:13" x14ac:dyDescent="0.5">
      <c r="A8" s="14">
        <v>44267</v>
      </c>
      <c r="C8" t="s">
        <v>35</v>
      </c>
      <c r="E8" s="4">
        <v>123.6</v>
      </c>
    </row>
    <row r="9" spans="1:13" x14ac:dyDescent="0.5">
      <c r="A9" s="14">
        <v>44272</v>
      </c>
      <c r="C9" t="s">
        <v>28</v>
      </c>
      <c r="E9" s="4">
        <v>56.32</v>
      </c>
    </row>
    <row r="10" spans="1:13" x14ac:dyDescent="0.5">
      <c r="A10" s="14">
        <v>44294</v>
      </c>
      <c r="C10" t="s">
        <v>36</v>
      </c>
      <c r="E10" s="4">
        <v>69.05</v>
      </c>
    </row>
    <row r="11" spans="1:13" x14ac:dyDescent="0.5">
      <c r="A11" s="14" t="s">
        <v>32</v>
      </c>
      <c r="C11" t="s">
        <v>33</v>
      </c>
      <c r="E11" s="4">
        <v>39.6</v>
      </c>
    </row>
    <row r="12" spans="1:13" x14ac:dyDescent="0.5">
      <c r="A12" s="14">
        <v>44546</v>
      </c>
      <c r="C12" t="s">
        <v>34</v>
      </c>
      <c r="E12" s="4">
        <v>19.989999999999998</v>
      </c>
    </row>
    <row r="13" spans="1:13" x14ac:dyDescent="0.5">
      <c r="A13" s="14"/>
      <c r="C13" t="s">
        <v>37</v>
      </c>
      <c r="E13" s="4"/>
    </row>
    <row r="14" spans="1:13" x14ac:dyDescent="0.5">
      <c r="A14" s="14"/>
      <c r="C14" t="s">
        <v>15</v>
      </c>
      <c r="E14" s="4"/>
    </row>
    <row r="15" spans="1:13" x14ac:dyDescent="0.5">
      <c r="A15" s="14"/>
      <c r="E15" s="4"/>
    </row>
    <row r="16" spans="1:13" x14ac:dyDescent="0.5">
      <c r="A16" s="14"/>
      <c r="C16" t="s">
        <v>18</v>
      </c>
      <c r="E16" s="4"/>
    </row>
    <row r="17" spans="1:7" x14ac:dyDescent="0.5">
      <c r="A17" s="14"/>
      <c r="E17" s="4"/>
    </row>
    <row r="18" spans="1:7" x14ac:dyDescent="0.5">
      <c r="A18" s="14">
        <v>44298</v>
      </c>
      <c r="C18" t="s">
        <v>40</v>
      </c>
      <c r="E18" s="4">
        <v>534.99</v>
      </c>
    </row>
    <row r="19" spans="1:7" x14ac:dyDescent="0.5">
      <c r="A19" s="14">
        <v>44300</v>
      </c>
      <c r="C19" t="s">
        <v>41</v>
      </c>
      <c r="E19" s="4">
        <v>197.95</v>
      </c>
    </row>
    <row r="20" spans="1:7" x14ac:dyDescent="0.5">
      <c r="A20" s="14">
        <v>44306</v>
      </c>
      <c r="C20" t="s">
        <v>42</v>
      </c>
      <c r="E20" s="4">
        <v>199</v>
      </c>
    </row>
    <row r="21" spans="1:7" x14ac:dyDescent="0.5">
      <c r="A21" s="14">
        <v>44355</v>
      </c>
      <c r="C21" t="s">
        <v>43</v>
      </c>
      <c r="E21" s="4">
        <v>1088.21</v>
      </c>
      <c r="G21" s="7"/>
    </row>
    <row r="22" spans="1:7" x14ac:dyDescent="0.5">
      <c r="A22" s="14"/>
      <c r="E22" s="4"/>
      <c r="G22" s="7"/>
    </row>
    <row r="23" spans="1:7" x14ac:dyDescent="0.5">
      <c r="A23" s="14"/>
      <c r="C23" t="s">
        <v>65</v>
      </c>
      <c r="E23" s="4">
        <f>3465.17</f>
        <v>3465.17</v>
      </c>
      <c r="F23" t="s">
        <v>68</v>
      </c>
      <c r="G23" s="7"/>
    </row>
    <row r="24" spans="1:7" x14ac:dyDescent="0.5">
      <c r="A24" s="14"/>
      <c r="E24" s="4"/>
      <c r="G24" s="7"/>
    </row>
    <row r="25" spans="1:7" x14ac:dyDescent="0.5">
      <c r="A25" s="14"/>
      <c r="C25" t="s">
        <v>62</v>
      </c>
      <c r="E25" s="4"/>
      <c r="G25" s="7"/>
    </row>
    <row r="26" spans="1:7" x14ac:dyDescent="0.5">
      <c r="A26" s="2" t="s">
        <v>63</v>
      </c>
      <c r="B26" s="2"/>
      <c r="C26" s="2" t="s">
        <v>56</v>
      </c>
      <c r="D26" s="2"/>
      <c r="E26" s="4">
        <v>220</v>
      </c>
    </row>
    <row r="27" spans="1:7" x14ac:dyDescent="0.5">
      <c r="A27" s="2" t="s">
        <v>63</v>
      </c>
      <c r="B27" s="2"/>
      <c r="C27" s="2" t="s">
        <v>4</v>
      </c>
      <c r="D27" s="2"/>
      <c r="E27" s="4">
        <v>300</v>
      </c>
    </row>
    <row r="28" spans="1:7" x14ac:dyDescent="0.5">
      <c r="A28" s="2" t="s">
        <v>63</v>
      </c>
      <c r="B28" s="2"/>
      <c r="C28" s="2" t="s">
        <v>57</v>
      </c>
      <c r="D28" s="2"/>
      <c r="E28" s="5">
        <v>1031.9100000000001</v>
      </c>
      <c r="F28" t="s">
        <v>39</v>
      </c>
    </row>
    <row r="29" spans="1:7" x14ac:dyDescent="0.5">
      <c r="A29" s="2"/>
      <c r="E29" s="4"/>
      <c r="G29" s="7"/>
    </row>
    <row r="30" spans="1:7" x14ac:dyDescent="0.5">
      <c r="A30" s="14"/>
      <c r="C30" t="s">
        <v>20</v>
      </c>
      <c r="E30" s="4"/>
    </row>
    <row r="31" spans="1:7" x14ac:dyDescent="0.5">
      <c r="A31" s="14"/>
      <c r="E31" s="4"/>
    </row>
    <row r="32" spans="1:7" x14ac:dyDescent="0.5">
      <c r="A32" s="14">
        <v>44239</v>
      </c>
      <c r="C32" t="s">
        <v>54</v>
      </c>
      <c r="E32" s="4">
        <v>83.93</v>
      </c>
    </row>
    <row r="33" spans="1:5" x14ac:dyDescent="0.5">
      <c r="A33" s="14">
        <v>44298</v>
      </c>
      <c r="C33" t="s">
        <v>44</v>
      </c>
      <c r="E33" s="4">
        <v>26.04</v>
      </c>
    </row>
    <row r="34" spans="1:5" x14ac:dyDescent="0.5">
      <c r="A34" s="14">
        <v>44298</v>
      </c>
      <c r="C34" t="s">
        <v>25</v>
      </c>
      <c r="E34" s="4">
        <v>26.1</v>
      </c>
    </row>
    <row r="35" spans="1:5" x14ac:dyDescent="0.5">
      <c r="A35" s="14">
        <v>44317</v>
      </c>
      <c r="C35" t="s">
        <v>45</v>
      </c>
      <c r="E35" s="4">
        <v>29.96</v>
      </c>
    </row>
    <row r="36" spans="1:5" x14ac:dyDescent="0.5">
      <c r="A36" s="14">
        <v>44328</v>
      </c>
      <c r="C36" t="s">
        <v>46</v>
      </c>
      <c r="E36" s="4">
        <v>12.64</v>
      </c>
    </row>
    <row r="37" spans="1:5" x14ac:dyDescent="0.5">
      <c r="A37" s="14">
        <v>44337</v>
      </c>
      <c r="C37" t="s">
        <v>55</v>
      </c>
      <c r="E37" s="4">
        <v>79.680000000000007</v>
      </c>
    </row>
    <row r="38" spans="1:5" x14ac:dyDescent="0.5">
      <c r="A38" s="14">
        <v>44464</v>
      </c>
      <c r="C38" t="s">
        <v>47</v>
      </c>
      <c r="E38" s="4">
        <v>16.670000000000002</v>
      </c>
    </row>
    <row r="39" spans="1:5" x14ac:dyDescent="0.5">
      <c r="A39" s="14">
        <v>44494</v>
      </c>
      <c r="C39" t="s">
        <v>48</v>
      </c>
      <c r="E39" s="4">
        <v>16.670000000000002</v>
      </c>
    </row>
    <row r="40" spans="1:5" x14ac:dyDescent="0.5">
      <c r="A40" s="14">
        <v>44497</v>
      </c>
      <c r="C40" t="s">
        <v>49</v>
      </c>
      <c r="E40" s="4">
        <v>16.04</v>
      </c>
    </row>
    <row r="41" spans="1:5" x14ac:dyDescent="0.5">
      <c r="A41" s="14">
        <v>44498</v>
      </c>
      <c r="C41" t="s">
        <v>50</v>
      </c>
      <c r="E41" s="4">
        <v>7.48</v>
      </c>
    </row>
    <row r="42" spans="1:5" x14ac:dyDescent="0.5">
      <c r="A42" s="14">
        <v>44501</v>
      </c>
      <c r="C42" t="s">
        <v>50</v>
      </c>
      <c r="E42" s="4">
        <v>7.48</v>
      </c>
    </row>
    <row r="43" spans="1:5" x14ac:dyDescent="0.5">
      <c r="A43" s="14">
        <v>44505</v>
      </c>
      <c r="C43" t="s">
        <v>51</v>
      </c>
      <c r="E43" s="4">
        <v>34.1</v>
      </c>
    </row>
    <row r="44" spans="1:5" x14ac:dyDescent="0.5">
      <c r="A44" s="14">
        <v>44510</v>
      </c>
      <c r="C44" t="s">
        <v>25</v>
      </c>
      <c r="E44" s="4">
        <v>21.22</v>
      </c>
    </row>
    <row r="45" spans="1:5" x14ac:dyDescent="0.5">
      <c r="A45" s="14">
        <v>44527</v>
      </c>
      <c r="C45" t="s">
        <v>52</v>
      </c>
      <c r="E45" s="4">
        <v>3.51</v>
      </c>
    </row>
    <row r="46" spans="1:5" x14ac:dyDescent="0.5">
      <c r="A46" s="14">
        <v>44559</v>
      </c>
      <c r="C46" t="s">
        <v>53</v>
      </c>
      <c r="E46" s="6">
        <v>59</v>
      </c>
    </row>
    <row r="47" spans="1:5" x14ac:dyDescent="0.5">
      <c r="A47" s="14"/>
      <c r="C47" t="s">
        <v>16</v>
      </c>
      <c r="E47" s="10">
        <f>SUM(E3:E46)</f>
        <v>8481.65</v>
      </c>
    </row>
    <row r="48" spans="1:5" x14ac:dyDescent="0.5">
      <c r="A48" s="14" t="s">
        <v>64</v>
      </c>
      <c r="E48" s="9"/>
    </row>
    <row r="49" spans="1:5" x14ac:dyDescent="0.5">
      <c r="A49" s="14"/>
      <c r="E49" s="9"/>
    </row>
    <row r="50" spans="1:5" x14ac:dyDescent="0.5">
      <c r="A50" s="14"/>
      <c r="E50" s="9"/>
    </row>
    <row r="51" spans="1:5" x14ac:dyDescent="0.5">
      <c r="A51" s="14"/>
      <c r="E51" s="9"/>
    </row>
    <row r="52" spans="1:5" x14ac:dyDescent="0.5">
      <c r="A52" s="14"/>
      <c r="E52" s="9"/>
    </row>
    <row r="53" spans="1:5" x14ac:dyDescent="0.5">
      <c r="A53" s="14"/>
      <c r="E53" s="9"/>
    </row>
    <row r="54" spans="1:5" x14ac:dyDescent="0.5">
      <c r="A54" s="14"/>
      <c r="E54" s="9"/>
    </row>
    <row r="55" spans="1:5" x14ac:dyDescent="0.5">
      <c r="A55" s="14"/>
      <c r="E55" s="9"/>
    </row>
    <row r="56" spans="1:5" x14ac:dyDescent="0.5">
      <c r="A56" s="14"/>
      <c r="E56" s="9"/>
    </row>
    <row r="57" spans="1:5" x14ac:dyDescent="0.5">
      <c r="A57" s="14"/>
      <c r="E57" s="9"/>
    </row>
    <row r="58" spans="1:5" x14ac:dyDescent="0.5">
      <c r="A58" s="14"/>
      <c r="E58" s="9"/>
    </row>
    <row r="59" spans="1:5" x14ac:dyDescent="0.5">
      <c r="A59" s="14"/>
      <c r="E59" s="9"/>
    </row>
    <row r="60" spans="1:5" x14ac:dyDescent="0.5">
      <c r="A60" s="14"/>
    </row>
  </sheetData>
  <pageMargins left="0.7" right="0.7" top="0.75" bottom="0.75" header="0.3" footer="0.3"/>
  <pageSetup orientation="portrait" r:id="rId1"/>
  <headerFooter>
    <oddHeader xml:space="preserve">&amp;C2021 DEDUCTIONS
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E0FB-089A-4D56-9907-A5C09080B94A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2021 Deductions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2022-02-14T14:55:15Z</cp:lastPrinted>
  <dcterms:created xsi:type="dcterms:W3CDTF">2019-02-19T19:52:04Z</dcterms:created>
  <dcterms:modified xsi:type="dcterms:W3CDTF">2022-02-23T20:21:54Z</dcterms:modified>
</cp:coreProperties>
</file>